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5fe6a96d117536b/Dokumente/Homepages/renner2016/download/"/>
    </mc:Choice>
  </mc:AlternateContent>
  <xr:revisionPtr revIDLastSave="1" documentId="14_{E433A524-6190-4049-B9FF-98FD2A29AF8A}" xr6:coauthVersionLast="47" xr6:coauthVersionMax="47" xr10:uidLastSave="{D9B9FE80-73F3-42E6-91D6-97C7CB66DD29}"/>
  <workbookProtection workbookAlgorithmName="SHA-512" workbookHashValue="OEvm+G7pmVpyjuEDxeRBl/5dxx5WB+r7v89UDE+9beF+ZEt0LWlCUiwrGbTEnUsP0XB8YwvPAz6LZMDDKldbQA==" workbookSaltValue="fRG2CKJ34MlB2o20Bd+/oQ==" workbookSpinCount="100000" lockStructure="1"/>
  <bookViews>
    <workbookView xWindow="-120" yWindow="-120" windowWidth="29040" windowHeight="15840" xr2:uid="{00000000-000D-0000-FFFF-FFFF00000000}"/>
  </bookViews>
  <sheets>
    <sheet name="gültig ab 01.10.2024" sheetId="2" r:id="rId1"/>
  </sheets>
  <definedNames>
    <definedName name="_xlnm.Print_Area" localSheetId="0">'gültig ab 01.10.2024'!$A$1:$I$72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5" i="2" l="1"/>
  <c r="I45" i="2"/>
  <c r="I20" i="2"/>
  <c r="I19" i="2"/>
  <c r="I34" i="2"/>
  <c r="I13" i="2"/>
  <c r="I14" i="2"/>
  <c r="I11" i="2"/>
  <c r="I12" i="2"/>
  <c r="I8" i="2"/>
  <c r="I7" i="2"/>
  <c r="I23" i="2"/>
  <c r="I55" i="2"/>
  <c r="I56" i="2"/>
  <c r="G53" i="2"/>
  <c r="I53" i="2" s="1"/>
  <c r="I38" i="2"/>
  <c r="I37" i="2"/>
  <c r="I58" i="2"/>
  <c r="I60" i="2"/>
  <c r="I52" i="2"/>
  <c r="I49" i="2"/>
  <c r="I59" i="2"/>
  <c r="G50" i="2"/>
  <c r="I50" i="2" s="1"/>
  <c r="I47" i="2"/>
  <c r="I44" i="2"/>
  <c r="I43" i="2"/>
  <c r="I42" i="2"/>
  <c r="I33" i="2"/>
  <c r="I31" i="2"/>
  <c r="I29" i="2"/>
  <c r="I27" i="2"/>
  <c r="I22" i="2"/>
  <c r="I18" i="2"/>
  <c r="I16" i="2"/>
  <c r="I9" i="2"/>
  <c r="I10" i="2"/>
  <c r="I17" i="2"/>
  <c r="H63" i="2" l="1"/>
  <c r="I64" i="2" l="1"/>
  <c r="H66" i="2"/>
  <c r="H65" i="2" s="1"/>
</calcChain>
</file>

<file path=xl/sharedStrings.xml><?xml version="1.0" encoding="utf-8"?>
<sst xmlns="http://schemas.openxmlformats.org/spreadsheetml/2006/main" count="209" uniqueCount="77">
  <si>
    <t>2019 er</t>
  </si>
  <si>
    <t>Müller Thurgau</t>
  </si>
  <si>
    <t>Qualitätswein</t>
  </si>
  <si>
    <t>Jahrgang</t>
  </si>
  <si>
    <t>Rebsorte</t>
  </si>
  <si>
    <t>Inhalt</t>
  </si>
  <si>
    <t>1,0l</t>
  </si>
  <si>
    <t>trocken</t>
  </si>
  <si>
    <t>Klingelberger</t>
  </si>
  <si>
    <t>Qualitätsstufe</t>
  </si>
  <si>
    <t>Ausbau</t>
  </si>
  <si>
    <t>halbtrocken</t>
  </si>
  <si>
    <t>Graubugunder</t>
  </si>
  <si>
    <t>Spätburgunder Weißherbst</t>
  </si>
  <si>
    <t>Spätburgunder Rotwein</t>
  </si>
  <si>
    <t>Qualitätswein in der Literflasche</t>
  </si>
  <si>
    <t>Rivaner</t>
  </si>
  <si>
    <t>0,75l</t>
  </si>
  <si>
    <t>Klingelberger (Riesling)</t>
  </si>
  <si>
    <t xml:space="preserve">Klingelberger </t>
  </si>
  <si>
    <t>Kabinett</t>
  </si>
  <si>
    <t>feinherb</t>
  </si>
  <si>
    <t>Spätlese</t>
  </si>
  <si>
    <t>lieblich</t>
  </si>
  <si>
    <t>Grauburgunder &amp; Ruländer</t>
  </si>
  <si>
    <t>Grauburgunder</t>
  </si>
  <si>
    <t>Chardonnay</t>
  </si>
  <si>
    <t>Scheurebe</t>
  </si>
  <si>
    <t>Verjus - Saft aus früh gelesenen Trauben</t>
  </si>
  <si>
    <t>Verjus Rosé</t>
  </si>
  <si>
    <t>Blanc de Blanc</t>
  </si>
  <si>
    <t>Blanc de Noir</t>
  </si>
  <si>
    <t>Rosé de Noir</t>
  </si>
  <si>
    <t>Springinsfeld</t>
  </si>
  <si>
    <t>Simplicius</t>
  </si>
  <si>
    <t>Courasche</t>
  </si>
  <si>
    <t>Rosé</t>
  </si>
  <si>
    <t>Rotwein (Holzfassreife)</t>
  </si>
  <si>
    <t>Sekt</t>
  </si>
  <si>
    <t>brut</t>
  </si>
  <si>
    <t>Jacob          ( Grauburgunder)</t>
  </si>
  <si>
    <t>Johann       (Riesling)</t>
  </si>
  <si>
    <t>Christoph   ( Rosé)</t>
  </si>
  <si>
    <t>Summe</t>
  </si>
  <si>
    <t xml:space="preserve">Gesamtpreis </t>
  </si>
  <si>
    <t>Ihre Lieferadresse:</t>
  </si>
  <si>
    <t>Name:</t>
  </si>
  <si>
    <t>Straße:</t>
  </si>
  <si>
    <t>Ort:</t>
  </si>
  <si>
    <t>Email:</t>
  </si>
  <si>
    <t>Verjus Weiß</t>
  </si>
  <si>
    <t>Anzahl</t>
  </si>
  <si>
    <t>Ihre Bestellung versenden wir in 6er / 12er / 18er Kartonagen</t>
  </si>
  <si>
    <t>2020 er</t>
  </si>
  <si>
    <t>Farbenspiel</t>
  </si>
  <si>
    <t>Springinsfeld (Cuveé)</t>
  </si>
  <si>
    <t>Brutto</t>
  </si>
  <si>
    <t>Netto</t>
  </si>
  <si>
    <t>Porto Netto</t>
  </si>
  <si>
    <t>Summe gesamt - netto</t>
  </si>
  <si>
    <t>enthaltene Mwst</t>
  </si>
  <si>
    <t>Weiße Frau</t>
  </si>
  <si>
    <t>Rotwein</t>
  </si>
  <si>
    <t>0,75 l</t>
  </si>
  <si>
    <t>Ab einem Warenwert von 150 € erfolgt die Lieferung innerhalb Deutschlands (Festland) versandkostenfrei. Darunter berechnen wir eine Versandpauschale von 10 €</t>
  </si>
  <si>
    <t>Ruländer</t>
  </si>
  <si>
    <t>2022 er</t>
  </si>
  <si>
    <t>2020er</t>
  </si>
  <si>
    <t>2022er</t>
  </si>
  <si>
    <t>Deutscher Wein</t>
  </si>
  <si>
    <t>2023er</t>
  </si>
  <si>
    <t>2023 er</t>
  </si>
  <si>
    <t>Noir de Noir</t>
  </si>
  <si>
    <t>2024er</t>
  </si>
  <si>
    <t>Landwein Oberrhein</t>
  </si>
  <si>
    <r>
      <rPr>
        <sz val="11"/>
        <color theme="1"/>
        <rFont val="Calibri"/>
        <family val="2"/>
        <scheme val="minor"/>
      </rPr>
      <t>Grauburgunder</t>
    </r>
    <r>
      <rPr>
        <sz val="10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(Holzfassreife)</t>
    </r>
  </si>
  <si>
    <t>Preise gültig ab 01.Oktober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</si>
</sst>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\ _€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8" xfId="0" applyBorder="1" applyAlignment="1">
      <alignment horizontal="left"/>
    </xf>
    <xf numFmtId="164" fontId="0" fillId="0" borderId="0" xfId="0" applyNumberFormat="1"/>
    <xf numFmtId="0" fontId="7" fillId="0" borderId="1" xfId="0" applyFont="1" applyBorder="1" applyAlignment="1">
      <alignment horizontal="left"/>
    </xf>
    <xf numFmtId="0" fontId="2" fillId="0" borderId="4" xfId="0" applyFont="1" applyBorder="1" applyProtection="1"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3" xfId="0" applyFont="1" applyBorder="1" applyProtection="1"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/>
    </xf>
    <xf numFmtId="0" fontId="7" fillId="0" borderId="7" xfId="0" applyFont="1" applyBorder="1" applyAlignment="1">
      <alignment horizontal="left"/>
    </xf>
    <xf numFmtId="0" fontId="0" fillId="0" borderId="7" xfId="0" applyBorder="1" applyAlignment="1">
      <alignment horizontal="right"/>
    </xf>
    <xf numFmtId="164" fontId="0" fillId="0" borderId="7" xfId="0" applyNumberFormat="1" applyBorder="1" applyAlignment="1">
      <alignment horizontal="right"/>
    </xf>
    <xf numFmtId="164" fontId="0" fillId="0" borderId="1" xfId="0" applyNumberFormat="1" applyBorder="1"/>
    <xf numFmtId="0" fontId="0" fillId="0" borderId="6" xfId="0" applyBorder="1"/>
    <xf numFmtId="164" fontId="0" fillId="0" borderId="3" xfId="0" applyNumberFormat="1" applyBorder="1"/>
    <xf numFmtId="8" fontId="0" fillId="0" borderId="1" xfId="0" applyNumberFormat="1" applyBorder="1"/>
    <xf numFmtId="0" fontId="0" fillId="0" borderId="1" xfId="0" applyBorder="1" applyAlignment="1" applyProtection="1">
      <alignment horizontal="center"/>
      <protection locked="0"/>
    </xf>
    <xf numFmtId="8" fontId="0" fillId="0" borderId="1" xfId="0" applyNumberFormat="1" applyBorder="1" applyAlignment="1">
      <alignment horizontal="center"/>
    </xf>
    <xf numFmtId="0" fontId="1" fillId="0" borderId="9" xfId="0" applyFont="1" applyBorder="1" applyAlignment="1">
      <alignment horizontal="left"/>
    </xf>
    <xf numFmtId="164" fontId="1" fillId="0" borderId="9" xfId="0" applyNumberFormat="1" applyFont="1" applyBorder="1" applyAlignment="1">
      <alignment horizontal="left"/>
    </xf>
    <xf numFmtId="0" fontId="1" fillId="0" borderId="9" xfId="0" applyFont="1" applyBorder="1" applyAlignment="1" applyProtection="1">
      <alignment horizontal="left"/>
      <protection locked="0"/>
    </xf>
    <xf numFmtId="0" fontId="1" fillId="0" borderId="9" xfId="0" applyFont="1" applyBorder="1" applyAlignment="1">
      <alignment vertical="center"/>
    </xf>
    <xf numFmtId="0" fontId="0" fillId="0" borderId="5" xfId="0" applyBorder="1" applyAlignment="1" applyProtection="1">
      <alignment horizontal="right"/>
      <protection locked="0"/>
    </xf>
    <xf numFmtId="0" fontId="2" fillId="0" borderId="1" xfId="0" applyFont="1" applyBorder="1" applyProtection="1">
      <protection locked="0"/>
    </xf>
    <xf numFmtId="165" fontId="2" fillId="0" borderId="1" xfId="0" applyNumberFormat="1" applyFont="1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3" xfId="0" applyBorder="1"/>
    <xf numFmtId="0" fontId="1" fillId="0" borderId="1" xfId="0" applyFont="1" applyBorder="1" applyAlignment="1">
      <alignment horizontal="right"/>
    </xf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right"/>
    </xf>
    <xf numFmtId="164" fontId="11" fillId="0" borderId="1" xfId="0" applyNumberFormat="1" applyFont="1" applyBorder="1" applyAlignment="1">
      <alignment horizontal="right"/>
    </xf>
    <xf numFmtId="0" fontId="11" fillId="0" borderId="1" xfId="0" applyFont="1" applyBorder="1" applyAlignment="1" applyProtection="1">
      <alignment horizontal="center" vertical="center"/>
      <protection locked="0"/>
    </xf>
    <xf numFmtId="164" fontId="11" fillId="0" borderId="1" xfId="0" applyNumberFormat="1" applyFont="1" applyBorder="1"/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2" fillId="0" borderId="4" xfId="0" applyNumberFormat="1" applyFont="1" applyBorder="1"/>
    <xf numFmtId="164" fontId="2" fillId="0" borderId="3" xfId="0" applyNumberFormat="1" applyFont="1" applyBorder="1"/>
    <xf numFmtId="164" fontId="6" fillId="0" borderId="1" xfId="0" applyNumberFormat="1" applyFont="1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11" fillId="0" borderId="1" xfId="0" applyNumberFormat="1" applyFont="1" applyBorder="1" applyAlignment="1">
      <alignment horizontal="center"/>
    </xf>
    <xf numFmtId="0" fontId="11" fillId="0" borderId="0" xfId="0" applyFont="1"/>
    <xf numFmtId="0" fontId="10" fillId="0" borderId="1" xfId="0" applyFont="1" applyBorder="1" applyAlignment="1">
      <alignment horizontal="right"/>
    </xf>
    <xf numFmtId="164" fontId="1" fillId="0" borderId="9" xfId="0" applyNumberFormat="1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5" fillId="0" borderId="2" xfId="0" applyFont="1" applyBorder="1" applyAlignment="1" applyProtection="1">
      <alignment horizontal="left"/>
      <protection locked="0"/>
    </xf>
    <xf numFmtId="0" fontId="5" fillId="0" borderId="4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/>
      <protection locked="0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8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64" fontId="9" fillId="0" borderId="11" xfId="0" applyNumberFormat="1" applyFont="1" applyBorder="1" applyAlignment="1">
      <alignment horizontal="right"/>
    </xf>
    <xf numFmtId="164" fontId="9" fillId="0" borderId="10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164" fontId="6" fillId="0" borderId="2" xfId="0" applyNumberFormat="1" applyFont="1" applyBorder="1" applyAlignment="1">
      <alignment horizontal="right"/>
    </xf>
    <xf numFmtId="164" fontId="6" fillId="0" borderId="3" xfId="0" applyNumberFormat="1" applyFont="1" applyBorder="1" applyAlignment="1">
      <alignment horizontal="right"/>
    </xf>
    <xf numFmtId="0" fontId="4" fillId="0" borderId="2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1F3E00"/>
      <color rgb="FF33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1368447</xdr:colOff>
      <xdr:row>54</xdr:row>
      <xdr:rowOff>38101</xdr:rowOff>
    </xdr:from>
    <xdr:ext cx="384154" cy="192820"/>
    <xdr:pic>
      <xdr:nvPicPr>
        <xdr:cNvPr id="2" name="Grafik 1">
          <a:extLst>
            <a:ext uri="{FF2B5EF4-FFF2-40B4-BE49-F238E27FC236}">
              <a16:creationId xmlns:a16="http://schemas.microsoft.com/office/drawing/2014/main" id="{60EEC50B-4BFD-4371-A8B6-DA528888C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8047" y="13687426"/>
          <a:ext cx="384154" cy="192820"/>
        </a:xfrm>
        <a:prstGeom prst="rect">
          <a:avLst/>
        </a:prstGeom>
      </xdr:spPr>
    </xdr:pic>
    <xdr:clientData/>
  </xdr:oneCellAnchor>
  <xdr:oneCellAnchor>
    <xdr:from>
      <xdr:col>1</xdr:col>
      <xdr:colOff>1339872</xdr:colOff>
      <xdr:row>55</xdr:row>
      <xdr:rowOff>38101</xdr:rowOff>
    </xdr:from>
    <xdr:ext cx="384154" cy="192820"/>
    <xdr:pic>
      <xdr:nvPicPr>
        <xdr:cNvPr id="7" name="Grafik 6">
          <a:extLst>
            <a:ext uri="{FF2B5EF4-FFF2-40B4-BE49-F238E27FC236}">
              <a16:creationId xmlns:a16="http://schemas.microsoft.com/office/drawing/2014/main" id="{F9B68EC0-7814-47EE-AE5F-439D83D852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9472" y="13944601"/>
          <a:ext cx="384154" cy="192820"/>
        </a:xfrm>
        <a:prstGeom prst="rect">
          <a:avLst/>
        </a:prstGeom>
      </xdr:spPr>
    </xdr:pic>
    <xdr:clientData/>
  </xdr:oneCellAnchor>
  <xdr:oneCellAnchor>
    <xdr:from>
      <xdr:col>1</xdr:col>
      <xdr:colOff>1368447</xdr:colOff>
      <xdr:row>55</xdr:row>
      <xdr:rowOff>38101</xdr:rowOff>
    </xdr:from>
    <xdr:ext cx="384154" cy="192820"/>
    <xdr:pic>
      <xdr:nvPicPr>
        <xdr:cNvPr id="5" name="Grafik 4">
          <a:extLst>
            <a:ext uri="{FF2B5EF4-FFF2-40B4-BE49-F238E27FC236}">
              <a16:creationId xmlns:a16="http://schemas.microsoft.com/office/drawing/2014/main" id="{E0B53DC1-2FC8-46C2-91E1-7317F6512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8047" y="13687426"/>
          <a:ext cx="384154" cy="19282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2"/>
  <sheetViews>
    <sheetView tabSelected="1" view="pageLayout" zoomScaleNormal="100" workbookViewId="0">
      <selection activeCell="H37" sqref="H37"/>
    </sheetView>
  </sheetViews>
  <sheetFormatPr baseColWidth="10" defaultRowHeight="15" x14ac:dyDescent="0.25"/>
  <cols>
    <col min="1" max="1" width="8.5703125" style="1" customWidth="1"/>
    <col min="2" max="2" width="24.42578125" style="1" customWidth="1"/>
    <col min="3" max="3" width="18" style="1" customWidth="1"/>
    <col min="4" max="4" width="10.85546875" style="1" customWidth="1"/>
    <col min="5" max="5" width="6.42578125" style="3" customWidth="1"/>
    <col min="6" max="6" width="7.140625" style="2" customWidth="1"/>
    <col min="7" max="7" width="8" style="58" customWidth="1"/>
    <col min="8" max="8" width="7" style="8" customWidth="1"/>
    <col min="9" max="9" width="8.7109375" customWidth="1"/>
    <col min="10" max="10" width="13.85546875" customWidth="1"/>
  </cols>
  <sheetData>
    <row r="1" spans="1:9" ht="22.5" customHeight="1" x14ac:dyDescent="0.25">
      <c r="A1" s="66" t="s">
        <v>76</v>
      </c>
      <c r="B1" s="66"/>
      <c r="C1" s="66"/>
      <c r="D1" s="66"/>
      <c r="E1" s="66"/>
      <c r="F1" s="66"/>
      <c r="G1" s="66"/>
      <c r="H1" s="66"/>
      <c r="I1" s="66"/>
    </row>
    <row r="2" spans="1:9" ht="20.45" customHeight="1" x14ac:dyDescent="0.25">
      <c r="A2" s="23"/>
      <c r="B2" s="5"/>
      <c r="C2" s="68"/>
      <c r="D2" s="68"/>
      <c r="E2" s="12"/>
      <c r="F2" s="34"/>
      <c r="G2" s="52"/>
      <c r="H2" s="35"/>
      <c r="I2" s="31"/>
    </row>
    <row r="3" spans="1:9" ht="20.45" customHeight="1" x14ac:dyDescent="0.25">
      <c r="A3" s="23"/>
      <c r="B3" s="5"/>
      <c r="C3" s="68"/>
      <c r="D3" s="68"/>
      <c r="E3" s="12"/>
      <c r="F3" s="36"/>
      <c r="G3" s="52"/>
      <c r="H3" s="35"/>
      <c r="I3" s="31"/>
    </row>
    <row r="4" spans="1:9" ht="20.45" customHeight="1" x14ac:dyDescent="0.25">
      <c r="A4" s="23"/>
      <c r="B4" s="5"/>
      <c r="C4" s="68"/>
      <c r="D4" s="68"/>
      <c r="E4" s="12"/>
      <c r="F4" s="36"/>
      <c r="G4" s="52"/>
      <c r="H4" s="35"/>
      <c r="I4" s="31"/>
    </row>
    <row r="5" spans="1:9" s="4" customFormat="1" ht="20.45" customHeight="1" x14ac:dyDescent="0.25">
      <c r="A5" s="13" t="s">
        <v>3</v>
      </c>
      <c r="B5" s="40" t="s">
        <v>4</v>
      </c>
      <c r="C5" s="37" t="s">
        <v>9</v>
      </c>
      <c r="D5" s="37" t="s">
        <v>10</v>
      </c>
      <c r="E5" s="37" t="s">
        <v>5</v>
      </c>
      <c r="F5" s="38" t="s">
        <v>56</v>
      </c>
      <c r="G5" s="62" t="s">
        <v>57</v>
      </c>
      <c r="H5" s="39" t="s">
        <v>51</v>
      </c>
      <c r="I5" s="46" t="s">
        <v>43</v>
      </c>
    </row>
    <row r="6" spans="1:9" ht="17.45" customHeight="1" x14ac:dyDescent="0.3">
      <c r="A6" s="64" t="s">
        <v>15</v>
      </c>
      <c r="B6" s="65"/>
      <c r="C6" s="65"/>
      <c r="D6" s="65"/>
      <c r="E6" s="65"/>
      <c r="F6" s="65"/>
      <c r="G6" s="65"/>
      <c r="H6" s="41"/>
      <c r="I6" s="32"/>
    </row>
    <row r="7" spans="1:9" ht="19.899999999999999" customHeight="1" x14ac:dyDescent="0.25">
      <c r="A7" s="5" t="s">
        <v>70</v>
      </c>
      <c r="B7" s="18" t="s">
        <v>1</v>
      </c>
      <c r="C7" s="5" t="s">
        <v>2</v>
      </c>
      <c r="D7" s="5" t="s">
        <v>11</v>
      </c>
      <c r="E7" s="6" t="s">
        <v>6</v>
      </c>
      <c r="F7" s="7">
        <v>5.2</v>
      </c>
      <c r="G7" s="52">
        <v>4.37</v>
      </c>
      <c r="H7" s="11"/>
      <c r="I7" s="31">
        <f>(H7*G7)</f>
        <v>0</v>
      </c>
    </row>
    <row r="8" spans="1:9" ht="19.899999999999999" customHeight="1" x14ac:dyDescent="0.25">
      <c r="A8" s="5" t="s">
        <v>70</v>
      </c>
      <c r="B8" s="5" t="s">
        <v>1</v>
      </c>
      <c r="C8" s="5" t="s">
        <v>74</v>
      </c>
      <c r="D8" s="5" t="s">
        <v>7</v>
      </c>
      <c r="E8" s="6" t="s">
        <v>6</v>
      </c>
      <c r="F8" s="7">
        <v>5.2</v>
      </c>
      <c r="G8" s="52">
        <v>4.37</v>
      </c>
      <c r="H8" s="11"/>
      <c r="I8" s="31">
        <f t="shared" ref="I8:I23" si="0">(H8*G8)</f>
        <v>0</v>
      </c>
    </row>
    <row r="9" spans="1:9" ht="19.899999999999999" customHeight="1" x14ac:dyDescent="0.25">
      <c r="A9" s="5" t="s">
        <v>70</v>
      </c>
      <c r="B9" s="5" t="s">
        <v>8</v>
      </c>
      <c r="C9" s="5" t="s">
        <v>74</v>
      </c>
      <c r="D9" s="5" t="s">
        <v>11</v>
      </c>
      <c r="E9" s="6" t="s">
        <v>6</v>
      </c>
      <c r="F9" s="7">
        <v>6.6</v>
      </c>
      <c r="G9" s="52">
        <v>5.55</v>
      </c>
      <c r="H9" s="11"/>
      <c r="I9" s="31">
        <f t="shared" si="0"/>
        <v>0</v>
      </c>
    </row>
    <row r="10" spans="1:9" ht="19.899999999999999" customHeight="1" x14ac:dyDescent="0.25">
      <c r="A10" s="5" t="s">
        <v>73</v>
      </c>
      <c r="B10" s="5" t="s">
        <v>8</v>
      </c>
      <c r="C10" s="5" t="s">
        <v>2</v>
      </c>
      <c r="D10" s="5" t="s">
        <v>7</v>
      </c>
      <c r="E10" s="6" t="s">
        <v>6</v>
      </c>
      <c r="F10" s="7">
        <v>6.6</v>
      </c>
      <c r="G10" s="52">
        <v>5.55</v>
      </c>
      <c r="H10" s="11"/>
      <c r="I10" s="31">
        <f t="shared" si="0"/>
        <v>0</v>
      </c>
    </row>
    <row r="11" spans="1:9" ht="19.899999999999999" customHeight="1" x14ac:dyDescent="0.25">
      <c r="A11" s="5" t="s">
        <v>70</v>
      </c>
      <c r="B11" s="5" t="s">
        <v>12</v>
      </c>
      <c r="C11" s="5" t="s">
        <v>2</v>
      </c>
      <c r="D11" s="5" t="s">
        <v>7</v>
      </c>
      <c r="E11" s="6" t="s">
        <v>6</v>
      </c>
      <c r="F11" s="7">
        <v>6.6</v>
      </c>
      <c r="G11" s="52">
        <v>5.55</v>
      </c>
      <c r="H11" s="11"/>
      <c r="I11" s="31">
        <f t="shared" si="0"/>
        <v>0</v>
      </c>
    </row>
    <row r="12" spans="1:9" ht="19.899999999999999" customHeight="1" x14ac:dyDescent="0.25">
      <c r="A12" s="5" t="s">
        <v>70</v>
      </c>
      <c r="B12" s="5" t="s">
        <v>13</v>
      </c>
      <c r="C12" s="5" t="s">
        <v>74</v>
      </c>
      <c r="D12" s="5" t="s">
        <v>11</v>
      </c>
      <c r="E12" s="6" t="s">
        <v>6</v>
      </c>
      <c r="F12" s="7">
        <v>6.6</v>
      </c>
      <c r="G12" s="52">
        <v>5.55</v>
      </c>
      <c r="H12" s="11"/>
      <c r="I12" s="31">
        <f t="shared" si="0"/>
        <v>0</v>
      </c>
    </row>
    <row r="13" spans="1:9" ht="19.899999999999999" customHeight="1" x14ac:dyDescent="0.25">
      <c r="A13" s="5" t="s">
        <v>68</v>
      </c>
      <c r="B13" s="5" t="s">
        <v>14</v>
      </c>
      <c r="C13" s="5" t="s">
        <v>2</v>
      </c>
      <c r="D13" s="5" t="s">
        <v>11</v>
      </c>
      <c r="E13" s="6" t="s">
        <v>6</v>
      </c>
      <c r="F13" s="7">
        <v>7</v>
      </c>
      <c r="G13" s="52">
        <v>5.88</v>
      </c>
      <c r="H13" s="11"/>
      <c r="I13" s="31">
        <f t="shared" si="0"/>
        <v>0</v>
      </c>
    </row>
    <row r="14" spans="1:9" ht="19.899999999999999" customHeight="1" x14ac:dyDescent="0.25">
      <c r="A14" s="5" t="s">
        <v>68</v>
      </c>
      <c r="B14" s="5" t="s">
        <v>14</v>
      </c>
      <c r="C14" s="5" t="s">
        <v>2</v>
      </c>
      <c r="D14" s="5" t="s">
        <v>7</v>
      </c>
      <c r="E14" s="6" t="s">
        <v>6</v>
      </c>
      <c r="F14" s="7">
        <v>7</v>
      </c>
      <c r="G14" s="52">
        <v>5.88</v>
      </c>
      <c r="H14" s="11"/>
      <c r="I14" s="31">
        <f t="shared" si="0"/>
        <v>0</v>
      </c>
    </row>
    <row r="15" spans="1:9" ht="20.45" customHeight="1" x14ac:dyDescent="0.3">
      <c r="A15" s="64" t="s">
        <v>16</v>
      </c>
      <c r="B15" s="65"/>
      <c r="C15" s="65"/>
      <c r="D15" s="65"/>
      <c r="E15" s="65"/>
      <c r="F15" s="65"/>
      <c r="G15" s="52"/>
      <c r="H15" s="19"/>
      <c r="I15" s="33"/>
    </row>
    <row r="16" spans="1:9" ht="19.899999999999999" customHeight="1" x14ac:dyDescent="0.25">
      <c r="A16" s="5" t="s">
        <v>70</v>
      </c>
      <c r="B16" s="5" t="s">
        <v>16</v>
      </c>
      <c r="C16" s="5" t="s">
        <v>2</v>
      </c>
      <c r="D16" s="5" t="s">
        <v>21</v>
      </c>
      <c r="E16" s="6" t="s">
        <v>17</v>
      </c>
      <c r="F16" s="7">
        <v>5.6</v>
      </c>
      <c r="G16" s="52">
        <v>4.71</v>
      </c>
      <c r="H16" s="11"/>
      <c r="I16" s="31">
        <f t="shared" si="0"/>
        <v>0</v>
      </c>
    </row>
    <row r="17" spans="1:9" ht="20.45" customHeight="1" x14ac:dyDescent="0.3">
      <c r="A17" s="64" t="s">
        <v>18</v>
      </c>
      <c r="B17" s="65"/>
      <c r="C17" s="65"/>
      <c r="D17" s="65"/>
      <c r="E17" s="65"/>
      <c r="F17" s="67"/>
      <c r="G17" s="52"/>
      <c r="H17" s="42"/>
      <c r="I17" s="31">
        <f t="shared" si="0"/>
        <v>0</v>
      </c>
    </row>
    <row r="18" spans="1:9" ht="19.899999999999999" customHeight="1" x14ac:dyDescent="0.25">
      <c r="A18" s="5" t="s">
        <v>70</v>
      </c>
      <c r="B18" s="5" t="s">
        <v>19</v>
      </c>
      <c r="C18" s="5" t="s">
        <v>74</v>
      </c>
      <c r="D18" s="5" t="s">
        <v>21</v>
      </c>
      <c r="E18" s="6" t="s">
        <v>17</v>
      </c>
      <c r="F18" s="7">
        <v>6.6</v>
      </c>
      <c r="G18" s="52">
        <v>5.55</v>
      </c>
      <c r="H18" s="11"/>
      <c r="I18" s="31">
        <f t="shared" si="0"/>
        <v>0</v>
      </c>
    </row>
    <row r="19" spans="1:9" ht="19.899999999999999" customHeight="1" x14ac:dyDescent="0.25">
      <c r="A19" s="5" t="s">
        <v>70</v>
      </c>
      <c r="B19" s="5" t="s">
        <v>8</v>
      </c>
      <c r="C19" s="5" t="s">
        <v>20</v>
      </c>
      <c r="D19" s="5" t="s">
        <v>7</v>
      </c>
      <c r="E19" s="6" t="s">
        <v>17</v>
      </c>
      <c r="F19" s="7">
        <v>7.8</v>
      </c>
      <c r="G19" s="52">
        <v>6.55</v>
      </c>
      <c r="H19" s="11"/>
      <c r="I19" s="31">
        <f t="shared" si="0"/>
        <v>0</v>
      </c>
    </row>
    <row r="20" spans="1:9" ht="19.899999999999999" customHeight="1" x14ac:dyDescent="0.25">
      <c r="A20" s="5" t="s">
        <v>70</v>
      </c>
      <c r="B20" s="5" t="s">
        <v>8</v>
      </c>
      <c r="C20" s="5" t="s">
        <v>22</v>
      </c>
      <c r="D20" s="5" t="s">
        <v>23</v>
      </c>
      <c r="E20" s="6" t="s">
        <v>17</v>
      </c>
      <c r="F20" s="7">
        <v>9.1999999999999993</v>
      </c>
      <c r="G20" s="52">
        <v>7.73</v>
      </c>
      <c r="H20" s="11"/>
      <c r="I20" s="31">
        <f t="shared" si="0"/>
        <v>0</v>
      </c>
    </row>
    <row r="21" spans="1:9" ht="20.45" customHeight="1" x14ac:dyDescent="0.3">
      <c r="A21" s="64" t="s">
        <v>24</v>
      </c>
      <c r="B21" s="65"/>
      <c r="C21" s="65"/>
      <c r="D21" s="65"/>
      <c r="E21" s="65"/>
      <c r="F21" s="65"/>
      <c r="G21" s="52"/>
      <c r="H21" s="19"/>
      <c r="I21" s="33"/>
    </row>
    <row r="22" spans="1:9" ht="19.899999999999999" customHeight="1" x14ac:dyDescent="0.25">
      <c r="A22" s="5" t="s">
        <v>70</v>
      </c>
      <c r="B22" s="5" t="s">
        <v>25</v>
      </c>
      <c r="C22" s="5" t="s">
        <v>74</v>
      </c>
      <c r="D22" s="5" t="s">
        <v>7</v>
      </c>
      <c r="E22" s="6" t="s">
        <v>17</v>
      </c>
      <c r="F22" s="7">
        <v>7.8</v>
      </c>
      <c r="G22" s="52">
        <v>6.55</v>
      </c>
      <c r="H22" s="11"/>
      <c r="I22" s="31">
        <f t="shared" si="0"/>
        <v>0</v>
      </c>
    </row>
    <row r="23" spans="1:9" ht="19.899999999999999" customHeight="1" x14ac:dyDescent="0.25">
      <c r="A23" s="5" t="s">
        <v>67</v>
      </c>
      <c r="B23" s="5" t="s">
        <v>65</v>
      </c>
      <c r="C23" s="5" t="s">
        <v>2</v>
      </c>
      <c r="D23" s="5" t="s">
        <v>23</v>
      </c>
      <c r="E23" s="6" t="s">
        <v>17</v>
      </c>
      <c r="F23" s="7">
        <v>6.6</v>
      </c>
      <c r="G23" s="52">
        <v>5.55</v>
      </c>
      <c r="H23" s="11"/>
      <c r="I23" s="31">
        <f t="shared" si="0"/>
        <v>0</v>
      </c>
    </row>
    <row r="24" spans="1:9" ht="12.75" customHeight="1" x14ac:dyDescent="0.25">
      <c r="A24" s="5"/>
      <c r="B24" s="5"/>
      <c r="C24" s="5"/>
      <c r="D24" s="5"/>
      <c r="E24" s="6"/>
      <c r="F24" s="7"/>
      <c r="G24" s="52"/>
      <c r="H24" s="11"/>
      <c r="I24" s="31"/>
    </row>
    <row r="25" spans="1:9" ht="19.899999999999999" customHeight="1" x14ac:dyDescent="0.25">
      <c r="A25" s="5"/>
      <c r="B25" s="5"/>
      <c r="C25" s="5"/>
      <c r="D25" s="5"/>
      <c r="E25" s="6"/>
      <c r="F25" s="7"/>
      <c r="G25" s="52"/>
      <c r="H25" s="11"/>
      <c r="I25" s="31"/>
    </row>
    <row r="26" spans="1:9" ht="20.45" customHeight="1" x14ac:dyDescent="0.3">
      <c r="A26" s="64" t="s">
        <v>26</v>
      </c>
      <c r="B26" s="65"/>
      <c r="C26" s="65"/>
      <c r="D26" s="65"/>
      <c r="E26" s="65"/>
      <c r="F26" s="65"/>
      <c r="G26" s="52"/>
      <c r="H26" s="19"/>
      <c r="I26" s="33"/>
    </row>
    <row r="27" spans="1:9" ht="19.899999999999999" customHeight="1" x14ac:dyDescent="0.25">
      <c r="A27" s="5" t="s">
        <v>71</v>
      </c>
      <c r="B27" s="5" t="s">
        <v>26</v>
      </c>
      <c r="C27" s="5" t="s">
        <v>74</v>
      </c>
      <c r="D27" s="5" t="s">
        <v>7</v>
      </c>
      <c r="E27" s="6" t="s">
        <v>17</v>
      </c>
      <c r="F27" s="7">
        <v>8.1999999999999993</v>
      </c>
      <c r="G27" s="52">
        <v>6.89</v>
      </c>
      <c r="H27" s="11"/>
      <c r="I27" s="31">
        <f t="shared" ref="I27" si="1">(H27*G27)</f>
        <v>0</v>
      </c>
    </row>
    <row r="28" spans="1:9" ht="20.45" customHeight="1" x14ac:dyDescent="0.3">
      <c r="A28" s="64" t="s">
        <v>27</v>
      </c>
      <c r="B28" s="65"/>
      <c r="C28" s="65"/>
      <c r="D28" s="65"/>
      <c r="E28" s="65"/>
      <c r="F28" s="65"/>
      <c r="G28" s="52"/>
      <c r="H28" s="19"/>
      <c r="I28" s="33"/>
    </row>
    <row r="29" spans="1:9" ht="19.899999999999999" customHeight="1" x14ac:dyDescent="0.25">
      <c r="A29" s="5" t="s">
        <v>66</v>
      </c>
      <c r="B29" s="5" t="s">
        <v>27</v>
      </c>
      <c r="C29" s="5" t="s">
        <v>20</v>
      </c>
      <c r="D29" s="5" t="s">
        <v>21</v>
      </c>
      <c r="E29" s="6" t="s">
        <v>17</v>
      </c>
      <c r="F29" s="7">
        <v>8.6</v>
      </c>
      <c r="G29" s="52">
        <v>7.23</v>
      </c>
      <c r="H29" s="11"/>
      <c r="I29" s="31">
        <f t="shared" ref="I29" si="2">(H29*G29)</f>
        <v>0</v>
      </c>
    </row>
    <row r="30" spans="1:9" ht="20.45" customHeight="1" x14ac:dyDescent="0.3">
      <c r="A30" s="64" t="s">
        <v>13</v>
      </c>
      <c r="B30" s="65"/>
      <c r="C30" s="65"/>
      <c r="D30" s="65"/>
      <c r="E30" s="65"/>
      <c r="F30" s="65"/>
      <c r="G30" s="53"/>
      <c r="H30" s="19"/>
      <c r="I30" s="33"/>
    </row>
    <row r="31" spans="1:9" ht="19.899999999999999" customHeight="1" x14ac:dyDescent="0.25">
      <c r="A31" s="5" t="s">
        <v>73</v>
      </c>
      <c r="B31" s="18" t="s">
        <v>13</v>
      </c>
      <c r="C31" s="5" t="s">
        <v>74</v>
      </c>
      <c r="D31" s="5" t="s">
        <v>23</v>
      </c>
      <c r="E31" s="6" t="s">
        <v>17</v>
      </c>
      <c r="F31" s="7">
        <v>6.6</v>
      </c>
      <c r="G31" s="52">
        <v>5.55</v>
      </c>
      <c r="H31" s="11"/>
      <c r="I31" s="31">
        <f t="shared" ref="I31" si="3">(H31*G31)</f>
        <v>0</v>
      </c>
    </row>
    <row r="32" spans="1:9" ht="20.45" customHeight="1" x14ac:dyDescent="0.3">
      <c r="A32" s="64" t="s">
        <v>14</v>
      </c>
      <c r="B32" s="65"/>
      <c r="C32" s="65"/>
      <c r="D32" s="65"/>
      <c r="E32" s="65"/>
      <c r="F32" s="65"/>
      <c r="G32" s="52"/>
      <c r="H32" s="19"/>
      <c r="I32" s="33"/>
    </row>
    <row r="33" spans="1:9" ht="19.899999999999999" customHeight="1" x14ac:dyDescent="0.25">
      <c r="A33" s="5" t="s">
        <v>68</v>
      </c>
      <c r="B33" s="5" t="s">
        <v>14</v>
      </c>
      <c r="C33" s="5" t="s">
        <v>2</v>
      </c>
      <c r="D33" s="5" t="s">
        <v>23</v>
      </c>
      <c r="E33" s="6" t="s">
        <v>17</v>
      </c>
      <c r="F33" s="7">
        <v>7</v>
      </c>
      <c r="G33" s="52">
        <v>5.88</v>
      </c>
      <c r="H33" s="11"/>
      <c r="I33" s="31">
        <f t="shared" ref="I33" si="4">(H33*G33)</f>
        <v>0</v>
      </c>
    </row>
    <row r="34" spans="1:9" s="60" customFormat="1" ht="19.899999999999999" customHeight="1" x14ac:dyDescent="0.25">
      <c r="A34" s="5" t="s">
        <v>67</v>
      </c>
      <c r="B34" s="5" t="s">
        <v>14</v>
      </c>
      <c r="C34" s="5" t="s">
        <v>20</v>
      </c>
      <c r="D34" s="5" t="s">
        <v>7</v>
      </c>
      <c r="E34" s="6" t="s">
        <v>17</v>
      </c>
      <c r="F34" s="7">
        <v>8.6</v>
      </c>
      <c r="G34" s="52">
        <v>7.23</v>
      </c>
      <c r="H34" s="11"/>
      <c r="I34" s="31">
        <f t="shared" ref="I34" si="5">(H34*G34)</f>
        <v>0</v>
      </c>
    </row>
    <row r="35" spans="1:9" ht="19.899999999999999" customHeight="1" x14ac:dyDescent="0.25">
      <c r="A35" s="5" t="s">
        <v>68</v>
      </c>
      <c r="B35" s="5" t="s">
        <v>14</v>
      </c>
      <c r="C35" s="5" t="s">
        <v>20</v>
      </c>
      <c r="D35" s="5" t="s">
        <v>11</v>
      </c>
      <c r="E35" s="6" t="s">
        <v>17</v>
      </c>
      <c r="F35" s="7">
        <v>8.6</v>
      </c>
      <c r="G35" s="52">
        <v>7.23</v>
      </c>
      <c r="H35" s="11"/>
      <c r="I35" s="31">
        <f t="shared" ref="I35" si="6">(H35*G35)</f>
        <v>0</v>
      </c>
    </row>
    <row r="36" spans="1:9" ht="25.5" customHeight="1" x14ac:dyDescent="0.3">
      <c r="A36" s="64" t="s">
        <v>28</v>
      </c>
      <c r="B36" s="65"/>
      <c r="C36" s="65"/>
      <c r="D36" s="65"/>
      <c r="E36" s="65"/>
      <c r="F36" s="65"/>
      <c r="G36" s="55"/>
      <c r="H36" s="19"/>
      <c r="I36" s="33"/>
    </row>
    <row r="37" spans="1:9" ht="20.45" customHeight="1" x14ac:dyDescent="0.25">
      <c r="A37" s="5"/>
      <c r="B37" s="5" t="s">
        <v>29</v>
      </c>
      <c r="C37" s="5"/>
      <c r="D37" s="5"/>
      <c r="E37" s="6" t="s">
        <v>17</v>
      </c>
      <c r="F37" s="7">
        <v>4.8</v>
      </c>
      <c r="G37" s="52">
        <v>4.03</v>
      </c>
      <c r="H37" s="11"/>
      <c r="I37" s="31">
        <f t="shared" ref="I37:I38" si="7">(H37*G37)</f>
        <v>0</v>
      </c>
    </row>
    <row r="38" spans="1:9" ht="20.45" customHeight="1" x14ac:dyDescent="0.25">
      <c r="A38" s="5"/>
      <c r="B38" s="5" t="s">
        <v>50</v>
      </c>
      <c r="C38" s="5"/>
      <c r="D38" s="5"/>
      <c r="E38" s="6" t="s">
        <v>17</v>
      </c>
      <c r="F38" s="7">
        <v>5</v>
      </c>
      <c r="G38" s="52">
        <v>4.2</v>
      </c>
      <c r="H38" s="11"/>
      <c r="I38" s="31">
        <f t="shared" si="7"/>
        <v>0</v>
      </c>
    </row>
    <row r="39" spans="1:9" ht="20.45" customHeight="1" x14ac:dyDescent="0.25">
      <c r="A39" s="5"/>
      <c r="B39" s="5"/>
      <c r="C39" s="5"/>
      <c r="D39" s="5"/>
      <c r="E39" s="6"/>
      <c r="F39" s="7"/>
      <c r="G39" s="52"/>
      <c r="H39" s="11"/>
      <c r="I39" s="31"/>
    </row>
    <row r="40" spans="1:9" s="4" customFormat="1" ht="20.45" customHeight="1" x14ac:dyDescent="0.25">
      <c r="A40" s="24" t="s">
        <v>3</v>
      </c>
      <c r="B40" s="24" t="s">
        <v>4</v>
      </c>
      <c r="C40" s="24" t="s">
        <v>9</v>
      </c>
      <c r="D40" s="24" t="s">
        <v>10</v>
      </c>
      <c r="E40" s="25" t="s">
        <v>5</v>
      </c>
      <c r="F40" s="26" t="s">
        <v>56</v>
      </c>
      <c r="G40" s="54" t="s">
        <v>57</v>
      </c>
      <c r="H40" s="20" t="s">
        <v>51</v>
      </c>
      <c r="I40" s="31"/>
    </row>
    <row r="41" spans="1:9" ht="20.45" customHeight="1" x14ac:dyDescent="0.3">
      <c r="A41" s="64" t="s">
        <v>54</v>
      </c>
      <c r="B41" s="65"/>
      <c r="C41" s="65"/>
      <c r="D41" s="65"/>
      <c r="E41" s="65"/>
      <c r="F41" s="65"/>
      <c r="G41" s="55"/>
      <c r="H41" s="19"/>
      <c r="I41" s="33"/>
    </row>
    <row r="42" spans="1:9" ht="20.45" customHeight="1" x14ac:dyDescent="0.25">
      <c r="A42" s="5" t="s">
        <v>68</v>
      </c>
      <c r="B42" s="5" t="s">
        <v>30</v>
      </c>
      <c r="C42" s="5" t="s">
        <v>69</v>
      </c>
      <c r="D42" s="5" t="s">
        <v>7</v>
      </c>
      <c r="E42" s="6" t="s">
        <v>17</v>
      </c>
      <c r="F42" s="7">
        <v>7.2</v>
      </c>
      <c r="G42" s="52">
        <v>6.05</v>
      </c>
      <c r="H42" s="11"/>
      <c r="I42" s="31">
        <f t="shared" ref="I42:I60" si="8">(H42*G42)</f>
        <v>0</v>
      </c>
    </row>
    <row r="43" spans="1:9" ht="20.45" customHeight="1" x14ac:dyDescent="0.25">
      <c r="A43" s="5" t="s">
        <v>70</v>
      </c>
      <c r="B43" s="5" t="s">
        <v>31</v>
      </c>
      <c r="C43" s="5" t="s">
        <v>69</v>
      </c>
      <c r="D43" s="5" t="s">
        <v>7</v>
      </c>
      <c r="E43" s="6" t="s">
        <v>17</v>
      </c>
      <c r="F43" s="7">
        <v>7.2</v>
      </c>
      <c r="G43" s="52">
        <v>6.05</v>
      </c>
      <c r="H43" s="11"/>
      <c r="I43" s="31">
        <f t="shared" si="8"/>
        <v>0</v>
      </c>
    </row>
    <row r="44" spans="1:9" ht="20.45" customHeight="1" x14ac:dyDescent="0.25">
      <c r="A44" s="5" t="s">
        <v>71</v>
      </c>
      <c r="B44" s="5" t="s">
        <v>32</v>
      </c>
      <c r="C44" s="5" t="s">
        <v>69</v>
      </c>
      <c r="D44" s="5" t="s">
        <v>7</v>
      </c>
      <c r="E44" s="6" t="s">
        <v>17</v>
      </c>
      <c r="F44" s="7">
        <v>7.2</v>
      </c>
      <c r="G44" s="52">
        <v>6.05</v>
      </c>
      <c r="H44" s="11"/>
      <c r="I44" s="31">
        <f t="shared" si="8"/>
        <v>0</v>
      </c>
    </row>
    <row r="45" spans="1:9" ht="20.45" customHeight="1" x14ac:dyDescent="0.25">
      <c r="A45" s="5"/>
      <c r="B45" s="5" t="s">
        <v>72</v>
      </c>
      <c r="C45" s="5" t="s">
        <v>69</v>
      </c>
      <c r="D45" s="5" t="s">
        <v>7</v>
      </c>
      <c r="E45" s="6" t="s">
        <v>17</v>
      </c>
      <c r="F45" s="7">
        <v>8.6</v>
      </c>
      <c r="G45" s="52">
        <v>7.23</v>
      </c>
      <c r="H45" s="11"/>
      <c r="I45" s="31">
        <f t="shared" si="8"/>
        <v>0</v>
      </c>
    </row>
    <row r="46" spans="1:9" ht="20.45" customHeight="1" x14ac:dyDescent="0.3">
      <c r="A46" s="64" t="s">
        <v>33</v>
      </c>
      <c r="B46" s="65"/>
      <c r="C46" s="65"/>
      <c r="D46" s="65"/>
      <c r="E46" s="65"/>
      <c r="F46" s="65"/>
      <c r="G46" s="56"/>
      <c r="H46" s="21"/>
      <c r="I46" s="31"/>
    </row>
    <row r="47" spans="1:9" ht="20.45" customHeight="1" x14ac:dyDescent="0.25">
      <c r="A47" s="5" t="s">
        <v>73</v>
      </c>
      <c r="B47" s="5" t="s">
        <v>55</v>
      </c>
      <c r="C47" s="5" t="s">
        <v>2</v>
      </c>
      <c r="D47" s="5" t="s">
        <v>7</v>
      </c>
      <c r="E47" s="6" t="s">
        <v>17</v>
      </c>
      <c r="F47" s="7">
        <v>7.2</v>
      </c>
      <c r="G47" s="52">
        <v>6.05</v>
      </c>
      <c r="H47" s="11"/>
      <c r="I47" s="31">
        <f t="shared" si="8"/>
        <v>0</v>
      </c>
    </row>
    <row r="48" spans="1:9" ht="20.45" customHeight="1" x14ac:dyDescent="0.3">
      <c r="A48" s="64" t="s">
        <v>34</v>
      </c>
      <c r="B48" s="65"/>
      <c r="C48" s="65"/>
      <c r="D48" s="65"/>
      <c r="E48" s="65"/>
      <c r="F48" s="65"/>
      <c r="G48" s="56"/>
      <c r="H48" s="21"/>
      <c r="I48" s="31"/>
    </row>
    <row r="49" spans="1:9" ht="20.45" customHeight="1" x14ac:dyDescent="0.25">
      <c r="A49" s="5" t="s">
        <v>70</v>
      </c>
      <c r="B49" s="63" t="s">
        <v>75</v>
      </c>
      <c r="C49" s="5" t="s">
        <v>2</v>
      </c>
      <c r="D49" s="5" t="s">
        <v>7</v>
      </c>
      <c r="E49" s="6" t="s">
        <v>17</v>
      </c>
      <c r="F49" s="7">
        <v>9.1999999999999993</v>
      </c>
      <c r="G49" s="52">
        <v>7.73</v>
      </c>
      <c r="H49" s="11"/>
      <c r="I49" s="31">
        <f t="shared" si="8"/>
        <v>0</v>
      </c>
    </row>
    <row r="50" spans="1:9" s="60" customFormat="1" ht="20.45" customHeight="1" x14ac:dyDescent="0.25">
      <c r="A50" s="47"/>
      <c r="B50" s="47" t="s">
        <v>37</v>
      </c>
      <c r="C50" s="47" t="s">
        <v>2</v>
      </c>
      <c r="D50" s="47" t="s">
        <v>7</v>
      </c>
      <c r="E50" s="48" t="s">
        <v>17</v>
      </c>
      <c r="F50" s="49">
        <v>9.8000000000000007</v>
      </c>
      <c r="G50" s="59">
        <f t="shared" ref="G50" si="9">SUM(F50/1.19)</f>
        <v>8.2352941176470598</v>
      </c>
      <c r="H50" s="50"/>
      <c r="I50" s="51">
        <f t="shared" si="8"/>
        <v>0</v>
      </c>
    </row>
    <row r="51" spans="1:9" ht="20.45" customHeight="1" x14ac:dyDescent="0.3">
      <c r="A51" s="64" t="s">
        <v>35</v>
      </c>
      <c r="B51" s="65"/>
      <c r="C51" s="65"/>
      <c r="D51" s="65"/>
      <c r="E51" s="65"/>
      <c r="F51" s="65"/>
      <c r="G51" s="56"/>
      <c r="H51" s="21"/>
      <c r="I51" s="31"/>
    </row>
    <row r="52" spans="1:9" ht="20.45" customHeight="1" x14ac:dyDescent="0.25">
      <c r="A52" s="5" t="s">
        <v>73</v>
      </c>
      <c r="B52" s="5" t="s">
        <v>36</v>
      </c>
      <c r="C52" s="5" t="s">
        <v>2</v>
      </c>
      <c r="D52" s="5" t="s">
        <v>21</v>
      </c>
      <c r="E52" s="6" t="s">
        <v>17</v>
      </c>
      <c r="F52" s="7">
        <v>7.8</v>
      </c>
      <c r="G52" s="52">
        <v>6.55</v>
      </c>
      <c r="H52" s="11"/>
      <c r="I52" s="31">
        <f t="shared" si="8"/>
        <v>0</v>
      </c>
    </row>
    <row r="53" spans="1:9" ht="20.45" customHeight="1" x14ac:dyDescent="0.25">
      <c r="A53" s="47"/>
      <c r="B53" s="47" t="s">
        <v>37</v>
      </c>
      <c r="C53" s="47" t="s">
        <v>2</v>
      </c>
      <c r="D53" s="47" t="s">
        <v>21</v>
      </c>
      <c r="E53" s="48" t="s">
        <v>17</v>
      </c>
      <c r="F53" s="49">
        <v>9.8000000000000007</v>
      </c>
      <c r="G53" s="59">
        <f t="shared" ref="G53" si="10">SUM(F53/1.19)</f>
        <v>8.2352941176470598</v>
      </c>
      <c r="H53" s="50"/>
      <c r="I53" s="51">
        <f t="shared" ref="I53:I56" si="11">(H53*G53)</f>
        <v>0</v>
      </c>
    </row>
    <row r="54" spans="1:9" ht="20.45" customHeight="1" x14ac:dyDescent="0.3">
      <c r="A54" s="64" t="s">
        <v>61</v>
      </c>
      <c r="B54" s="65"/>
      <c r="C54" s="65"/>
      <c r="D54" s="65"/>
      <c r="E54" s="65"/>
      <c r="F54" s="65"/>
      <c r="G54" s="52"/>
      <c r="H54" s="11"/>
      <c r="I54" s="31"/>
    </row>
    <row r="55" spans="1:9" ht="20.45" customHeight="1" x14ac:dyDescent="0.25">
      <c r="A55" s="5" t="s">
        <v>0</v>
      </c>
      <c r="B55" s="5" t="s">
        <v>25</v>
      </c>
      <c r="C55" s="61" t="s">
        <v>69</v>
      </c>
      <c r="D55" s="5" t="s">
        <v>7</v>
      </c>
      <c r="E55" s="6" t="s">
        <v>63</v>
      </c>
      <c r="F55" s="7">
        <v>16.2</v>
      </c>
      <c r="G55" s="52">
        <v>13.61</v>
      </c>
      <c r="H55" s="11"/>
      <c r="I55" s="31">
        <f t="shared" si="11"/>
        <v>0</v>
      </c>
    </row>
    <row r="56" spans="1:9" ht="20.45" customHeight="1" x14ac:dyDescent="0.25">
      <c r="A56" s="5" t="s">
        <v>53</v>
      </c>
      <c r="B56" s="5" t="s">
        <v>62</v>
      </c>
      <c r="C56" s="61" t="s">
        <v>69</v>
      </c>
      <c r="D56" s="5" t="s">
        <v>7</v>
      </c>
      <c r="E56" s="6" t="s">
        <v>63</v>
      </c>
      <c r="F56" s="7">
        <v>22</v>
      </c>
      <c r="G56" s="52">
        <v>18.489999999999998</v>
      </c>
      <c r="H56" s="11"/>
      <c r="I56" s="31">
        <f t="shared" si="11"/>
        <v>0</v>
      </c>
    </row>
    <row r="57" spans="1:9" ht="20.45" customHeight="1" x14ac:dyDescent="0.3">
      <c r="A57" s="64" t="s">
        <v>38</v>
      </c>
      <c r="B57" s="65"/>
      <c r="C57" s="65"/>
      <c r="D57" s="65"/>
      <c r="E57" s="65"/>
      <c r="F57" s="65"/>
      <c r="G57" s="56"/>
      <c r="H57" s="21"/>
      <c r="I57" s="31"/>
    </row>
    <row r="58" spans="1:9" ht="20.45" customHeight="1" x14ac:dyDescent="0.25">
      <c r="A58" s="5"/>
      <c r="B58" s="5" t="s">
        <v>41</v>
      </c>
      <c r="C58" s="5"/>
      <c r="D58" s="5" t="s">
        <v>39</v>
      </c>
      <c r="E58" s="6" t="s">
        <v>17</v>
      </c>
      <c r="F58" s="7">
        <v>11.2</v>
      </c>
      <c r="G58" s="52">
        <v>9.41</v>
      </c>
      <c r="H58" s="11"/>
      <c r="I58" s="31">
        <f t="shared" si="8"/>
        <v>0</v>
      </c>
    </row>
    <row r="59" spans="1:9" ht="20.45" customHeight="1" x14ac:dyDescent="0.25">
      <c r="A59" s="5"/>
      <c r="B59" s="5" t="s">
        <v>40</v>
      </c>
      <c r="C59" s="5"/>
      <c r="D59" s="5" t="s">
        <v>39</v>
      </c>
      <c r="E59" s="6" t="s">
        <v>17</v>
      </c>
      <c r="F59" s="7">
        <v>11.2</v>
      </c>
      <c r="G59" s="52">
        <v>9.41</v>
      </c>
      <c r="H59" s="11"/>
      <c r="I59" s="31">
        <f t="shared" si="8"/>
        <v>0</v>
      </c>
    </row>
    <row r="60" spans="1:9" ht="20.45" customHeight="1" x14ac:dyDescent="0.25">
      <c r="A60" s="27"/>
      <c r="B60" s="28" t="s">
        <v>42</v>
      </c>
      <c r="C60" s="27"/>
      <c r="D60" s="27" t="s">
        <v>39</v>
      </c>
      <c r="E60" s="29" t="s">
        <v>17</v>
      </c>
      <c r="F60" s="30">
        <v>11.2</v>
      </c>
      <c r="G60" s="52">
        <v>9.41</v>
      </c>
      <c r="H60" s="22"/>
      <c r="I60" s="31">
        <f t="shared" si="8"/>
        <v>0</v>
      </c>
    </row>
    <row r="61" spans="1:9" ht="9.75" customHeight="1" x14ac:dyDescent="0.25">
      <c r="A61" s="5"/>
      <c r="B61" s="5"/>
      <c r="C61" s="5"/>
      <c r="D61" s="5"/>
      <c r="E61" s="6"/>
      <c r="F61" s="7"/>
      <c r="G61" s="53"/>
      <c r="H61" s="9"/>
      <c r="I61" s="12"/>
    </row>
    <row r="62" spans="1:9" ht="22.5" customHeight="1" x14ac:dyDescent="0.3">
      <c r="A62" s="5"/>
      <c r="B62" s="5"/>
      <c r="C62" s="5"/>
      <c r="D62" s="5"/>
      <c r="E62" s="6"/>
      <c r="F62" s="7"/>
      <c r="G62" s="76" t="s">
        <v>59</v>
      </c>
      <c r="H62" s="77"/>
      <c r="I62" s="78"/>
    </row>
    <row r="63" spans="1:9" ht="31.5" customHeight="1" x14ac:dyDescent="0.35">
      <c r="A63" s="69" t="s">
        <v>52</v>
      </c>
      <c r="B63" s="70"/>
      <c r="C63" s="70"/>
      <c r="D63" s="70"/>
      <c r="E63" s="70"/>
      <c r="F63" s="70"/>
      <c r="G63" s="57"/>
      <c r="H63" s="88">
        <f>SUM(I1:I62)</f>
        <v>0</v>
      </c>
      <c r="I63" s="89"/>
    </row>
    <row r="64" spans="1:9" ht="36" customHeight="1" x14ac:dyDescent="0.3">
      <c r="A64" s="90" t="s">
        <v>64</v>
      </c>
      <c r="B64" s="91"/>
      <c r="C64" s="91"/>
      <c r="D64" s="91"/>
      <c r="E64" s="91"/>
      <c r="F64" s="92"/>
      <c r="G64" s="74" t="s">
        <v>58</v>
      </c>
      <c r="H64" s="75"/>
      <c r="I64" s="43" t="str">
        <f>IF(H63&lt;126.05, "8,40 €","0€")</f>
        <v>8,40 €</v>
      </c>
    </row>
    <row r="65" spans="1:9" ht="28.5" customHeight="1" x14ac:dyDescent="0.35">
      <c r="A65" s="5"/>
      <c r="B65" s="5"/>
      <c r="C65" s="12"/>
      <c r="D65" s="12"/>
      <c r="E65" s="79" t="s">
        <v>60</v>
      </c>
      <c r="F65" s="80"/>
      <c r="G65" s="81"/>
      <c r="H65" s="86">
        <f>SUM(H66*19)/119</f>
        <v>1.5960000000000001</v>
      </c>
      <c r="I65" s="87"/>
    </row>
    <row r="66" spans="1:9" ht="32.25" customHeight="1" x14ac:dyDescent="0.35">
      <c r="A66" s="44"/>
      <c r="B66" s="14"/>
      <c r="C66" s="45"/>
      <c r="D66"/>
      <c r="E66" s="82" t="s">
        <v>44</v>
      </c>
      <c r="F66" s="82"/>
      <c r="G66" s="83"/>
      <c r="H66" s="84">
        <f>IF(H63&lt;126.05, H63+8.4,H63)*1.19</f>
        <v>9.9960000000000004</v>
      </c>
      <c r="I66" s="85"/>
    </row>
    <row r="67" spans="1:9" ht="22.5" customHeight="1" x14ac:dyDescent="0.3">
      <c r="A67" s="64" t="s">
        <v>45</v>
      </c>
      <c r="B67" s="65"/>
      <c r="C67" s="15"/>
      <c r="I67" s="17"/>
    </row>
    <row r="68" spans="1:9" ht="15" customHeight="1" x14ac:dyDescent="0.25">
      <c r="A68" s="14"/>
      <c r="B68" s="16"/>
      <c r="C68" s="16"/>
      <c r="I68" s="17"/>
    </row>
    <row r="69" spans="1:9" ht="22.5" customHeight="1" x14ac:dyDescent="0.3">
      <c r="A69" s="10" t="s">
        <v>46</v>
      </c>
      <c r="B69" s="71"/>
      <c r="C69" s="72"/>
      <c r="D69" s="73"/>
    </row>
    <row r="70" spans="1:9" ht="22.5" customHeight="1" x14ac:dyDescent="0.3">
      <c r="A70" s="10" t="s">
        <v>47</v>
      </c>
      <c r="B70" s="71"/>
      <c r="C70" s="72"/>
      <c r="D70" s="73"/>
    </row>
    <row r="71" spans="1:9" ht="22.5" customHeight="1" x14ac:dyDescent="0.3">
      <c r="A71" s="10" t="s">
        <v>48</v>
      </c>
      <c r="B71" s="71"/>
      <c r="C71" s="72"/>
      <c r="D71" s="73"/>
    </row>
    <row r="72" spans="1:9" ht="22.5" customHeight="1" x14ac:dyDescent="0.3">
      <c r="A72" s="10" t="s">
        <v>49</v>
      </c>
      <c r="B72" s="71"/>
      <c r="C72" s="72"/>
      <c r="D72" s="73"/>
    </row>
  </sheetData>
  <sheetProtection algorithmName="SHA-512" hashValue="EIh4LqgZS+g+5+2mJXKc4tMR7wvOz41nwFHJpEaI/Z2a72wumOkkEb3EZ7NlNW5MHsywrRwYoOlTmREjLDdUBQ==" saltValue="6TGBfc1YeQ+BZqbf1tdqiQ==" spinCount="100000" sheet="1" selectLockedCells="1"/>
  <protectedRanges>
    <protectedRange sqref="H25 H16 H18:H20 H22:H23 H27 H29 H31 G37:H39 G47:H47 G49:H50 G2:G4 H33 G52:H56 G15:G33 G7:H14 G42:H45 G58:H60 G34:H35" name="Anzahl Flaschen"/>
  </protectedRanges>
  <mergeCells count="33">
    <mergeCell ref="G64:H64"/>
    <mergeCell ref="G62:I62"/>
    <mergeCell ref="E65:G65"/>
    <mergeCell ref="E66:G66"/>
    <mergeCell ref="H66:I66"/>
    <mergeCell ref="H65:I65"/>
    <mergeCell ref="H63:I63"/>
    <mergeCell ref="A64:F64"/>
    <mergeCell ref="A67:B67"/>
    <mergeCell ref="B69:D69"/>
    <mergeCell ref="B70:D70"/>
    <mergeCell ref="B71:D71"/>
    <mergeCell ref="B72:D72"/>
    <mergeCell ref="A28:F28"/>
    <mergeCell ref="A30:F30"/>
    <mergeCell ref="A32:F32"/>
    <mergeCell ref="A41:F41"/>
    <mergeCell ref="A36:F36"/>
    <mergeCell ref="A46:F46"/>
    <mergeCell ref="A48:F48"/>
    <mergeCell ref="A51:F51"/>
    <mergeCell ref="A57:F57"/>
    <mergeCell ref="A63:F63"/>
    <mergeCell ref="A54:F54"/>
    <mergeCell ref="A26:F26"/>
    <mergeCell ref="A1:I1"/>
    <mergeCell ref="A6:G6"/>
    <mergeCell ref="A15:F15"/>
    <mergeCell ref="A17:F17"/>
    <mergeCell ref="A21:F21"/>
    <mergeCell ref="C2:D2"/>
    <mergeCell ref="C3:D3"/>
    <mergeCell ref="C4:D4"/>
  </mergeCells>
  <phoneticPr fontId="8" type="noConversion"/>
  <pageMargins left="0.31496062992125984" right="0.11811023622047245" top="0.98425196850393704" bottom="0" header="0.19685039370078741" footer="0"/>
  <pageSetup paperSize="9" orientation="portrait" horizontalDpi="1200" verticalDpi="1200" r:id="rId1"/>
  <headerFooter>
    <oddHeader>&amp;L&amp;G
&amp;C&amp;"-,Fett"&amp;26&amp;K1F3E00Weinbestellung&amp;R&amp;"-,Fett"&amp;14&amp;K1F3E00Julius Renner
Weingut &amp; Weinkellerei
info@juliusrenner.de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gültig ab 01.10.2024</vt:lpstr>
      <vt:lpstr>'gültig ab 01.10.2024'!Druckbereich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Renner</dc:creator>
  <cp:lastModifiedBy>Julius Renner</cp:lastModifiedBy>
  <cp:lastPrinted>2023-08-31T15:01:29Z</cp:lastPrinted>
  <dcterms:created xsi:type="dcterms:W3CDTF">2020-12-16T15:57:27Z</dcterms:created>
  <dcterms:modified xsi:type="dcterms:W3CDTF">2025-10-22T09:48:17Z</dcterms:modified>
</cp:coreProperties>
</file>